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70" windowWidth="20730" windowHeight="1116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Лист1!$A$1:$E$118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27" i="1" l="1"/>
  <c r="E26" i="1" l="1"/>
  <c r="C105" i="1" l="1"/>
  <c r="D105" i="1"/>
  <c r="E89" i="1" l="1"/>
  <c r="D88" i="1"/>
  <c r="C88" i="1"/>
  <c r="E88" i="1" l="1"/>
  <c r="D62" i="1"/>
  <c r="E44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2" i="1"/>
  <c r="F106" i="4" l="1"/>
  <c r="G106" i="4"/>
  <c r="D112" i="4"/>
  <c r="E60" i="4"/>
  <c r="D106" i="4"/>
  <c r="E33" i="1"/>
  <c r="E34" i="1"/>
  <c r="E35" i="1"/>
  <c r="E36" i="1"/>
  <c r="E37" i="1"/>
  <c r="E38" i="1"/>
  <c r="E60" i="1"/>
  <c r="E45" i="1"/>
  <c r="E57" i="1" l="1"/>
  <c r="E47" i="1"/>
  <c r="E21" i="1"/>
  <c r="D90" i="1" l="1"/>
  <c r="C90" i="1"/>
  <c r="E94" i="1"/>
  <c r="D79" i="1"/>
  <c r="C79" i="1"/>
  <c r="D84" i="1" l="1"/>
  <c r="C84" i="1"/>
  <c r="E87" i="1"/>
  <c r="E59" i="1" l="1"/>
  <c r="E40" i="1" l="1"/>
  <c r="E101" i="1" l="1"/>
  <c r="E19" i="1" l="1"/>
  <c r="E50" i="1" l="1"/>
  <c r="E51" i="1" l="1"/>
  <c r="E10" i="1" l="1"/>
  <c r="E11" i="1" l="1"/>
  <c r="E71" i="1" l="1"/>
  <c r="E9" i="1"/>
  <c r="E20" i="1" l="1"/>
  <c r="E46" i="1" l="1"/>
  <c r="E48" i="1"/>
  <c r="E49" i="1"/>
  <c r="E53" i="1" l="1"/>
  <c r="D109" i="1" l="1"/>
  <c r="C109" i="1"/>
  <c r="E111" i="1"/>
  <c r="E110" i="1"/>
  <c r="E108" i="1"/>
  <c r="D107" i="1"/>
  <c r="C107" i="1"/>
  <c r="E106" i="1"/>
  <c r="E104" i="1"/>
  <c r="E103" i="1"/>
  <c r="E102" i="1"/>
  <c r="D100" i="1"/>
  <c r="C100" i="1"/>
  <c r="E99" i="1"/>
  <c r="E98" i="1"/>
  <c r="D97" i="1"/>
  <c r="C97" i="1"/>
  <c r="E96" i="1"/>
  <c r="E95" i="1"/>
  <c r="E93" i="1"/>
  <c r="E92" i="1"/>
  <c r="E91" i="1"/>
  <c r="E86" i="1"/>
  <c r="E85" i="1"/>
  <c r="E83" i="1"/>
  <c r="E82" i="1"/>
  <c r="E80" i="1"/>
  <c r="E78" i="1"/>
  <c r="E77" i="1"/>
  <c r="D76" i="1"/>
  <c r="C76" i="1"/>
  <c r="E75" i="1"/>
  <c r="E74" i="1"/>
  <c r="E73" i="1"/>
  <c r="E72" i="1"/>
  <c r="E70" i="1"/>
  <c r="E69" i="1"/>
  <c r="E68" i="1"/>
  <c r="D67" i="1"/>
  <c r="C67" i="1"/>
  <c r="C62" i="1"/>
  <c r="E61" i="1"/>
  <c r="E58" i="1"/>
  <c r="E56" i="1"/>
  <c r="E55" i="1"/>
  <c r="E54" i="1"/>
  <c r="E43" i="1"/>
  <c r="E42" i="1"/>
  <c r="E31" i="1"/>
  <c r="E29" i="1"/>
  <c r="E23" i="1"/>
  <c r="E22" i="1"/>
  <c r="E16" i="1"/>
  <c r="E15" i="1"/>
  <c r="D14" i="1"/>
  <c r="C14" i="1"/>
  <c r="E8" i="1"/>
  <c r="E7" i="1"/>
  <c r="E6" i="1"/>
  <c r="E5" i="1"/>
  <c r="C112" i="1" l="1"/>
  <c r="D112" i="1"/>
  <c r="E107" i="1"/>
  <c r="E109" i="1"/>
  <c r="E100" i="1"/>
  <c r="E105" i="1"/>
  <c r="E76" i="1"/>
  <c r="E84" i="1"/>
  <c r="E90" i="1"/>
  <c r="E67" i="1"/>
  <c r="E97" i="1"/>
  <c r="E79" i="1"/>
  <c r="E4" i="1"/>
  <c r="D41" i="1"/>
  <c r="D65" i="1" s="1"/>
  <c r="E62" i="1"/>
  <c r="C41" i="1"/>
  <c r="C65" i="1" s="1"/>
  <c r="E14" i="1"/>
  <c r="D113" i="1" l="1"/>
  <c r="C113" i="1"/>
  <c r="C119" i="1"/>
  <c r="D119" i="1"/>
  <c r="E112" i="1"/>
  <c r="E65" i="1"/>
  <c r="E41" i="1"/>
</calcChain>
</file>

<file path=xl/sharedStrings.xml><?xml version="1.0" encoding="utf-8"?>
<sst xmlns="http://schemas.openxmlformats.org/spreadsheetml/2006/main" count="435" uniqueCount="234">
  <si>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</si>
  <si>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</si>
  <si>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</si>
  <si>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</si>
  <si>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</si>
  <si>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</si>
  <si>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</si>
  <si>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</si>
  <si>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</si>
  <si>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</si>
  <si>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</si>
  <si>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</si>
  <si>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</si>
  <si>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</si>
  <si>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</si>
  <si>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</si>
  <si>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</si>
  <si>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</si>
  <si>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</si>
  <si>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</si>
  <si>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</si>
  <si>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</si>
  <si>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</si>
  <si>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</si>
  <si>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</si>
  <si>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</si>
  <si>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</si>
  <si>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</si>
  <si>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</si>
  <si>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</si>
  <si>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</si>
  <si>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</si>
  <si>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</si>
  <si>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</si>
  <si>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</si>
  <si>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</si>
  <si>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</si>
  <si>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</si>
  <si>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</si>
  <si>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</si>
  <si>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</si>
  <si>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</si>
  <si>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</si>
  <si>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</si>
  <si>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</si>
  <si>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</si>
  <si>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</si>
  <si>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</si>
  <si>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</si>
  <si>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</si>
  <si>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</si>
  <si>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</si>
  <si>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</si>
  <si>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</si>
  <si>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</si>
  <si>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</si>
  <si>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</si>
  <si>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</si>
  <si>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</si>
  <si>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</si>
  <si>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</si>
  <si>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</si>
  <si>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</si>
  <si>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</si>
  <si>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</si>
  <si>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</si>
  <si>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</si>
  <si>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</si>
  <si>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</si>
  <si>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</si>
  <si>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</si>
  <si>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</si>
  <si>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</si>
  <si>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</si>
  <si>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</si>
  <si>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</si>
  <si>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</si>
  <si>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</si>
  <si>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</si>
  <si>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</si>
  <si>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</si>
  <si>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</si>
  <si>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</si>
  <si>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</si>
  <si>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</si>
  <si>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</si>
  <si>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</si>
  <si>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</si>
  <si>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</si>
  <si>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</si>
  <si>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</si>
  <si>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</si>
  <si>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</si>
  <si>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</si>
  <si>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</si>
  <si>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</si>
  <si>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</si>
  <si>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</si>
  <si>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</si>
  <si>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</si>
  <si>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</si>
  <si>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</si>
  <si>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</si>
  <si>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</si>
  <si>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</si>
  <si>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</si>
  <si>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</si>
  <si>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</si>
  <si>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</si>
  <si>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</si>
  <si>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</si>
  <si>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</si>
  <si>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</si>
  <si>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</si>
  <si>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</si>
  <si>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</si>
  <si>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</si>
  <si>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</si>
  <si>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</si>
  <si>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</si>
  <si>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</si>
  <si>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</si>
  <si>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</si>
  <si>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</si>
  <si>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</si>
  <si>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</si>
  <si>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</si>
  <si>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</si>
  <si>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</si>
  <si>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</si>
  <si>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</si>
  <si>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</si>
  <si>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</si>
  <si>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</si>
  <si>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</si>
  <si>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</si>
  <si>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</si>
  <si>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</si>
  <si>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</si>
  <si>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</si>
  <si>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</si>
  <si>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</si>
  <si>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</si>
  <si>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</si>
  <si>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</si>
  <si>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</si>
  <si>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</si>
  <si>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</si>
  <si>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</si>
  <si>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</si>
  <si>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</si>
  <si>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</si>
  <si>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</si>
  <si>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</si>
  <si>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</si>
  <si>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</si>
  <si>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</si>
  <si>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</si>
  <si>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</si>
  <si>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</si>
  <si>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</si>
  <si>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</si>
  <si>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</si>
  <si>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</si>
  <si>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</si>
  <si>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</si>
  <si>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</si>
  <si>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</si>
  <si>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</si>
  <si>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</si>
  <si>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</si>
  <si>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</si>
  <si>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</si>
  <si>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</si>
  <si>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</si>
  <si>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</si>
  <si>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</si>
  <si>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</si>
  <si>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</si>
  <si>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</si>
  <si>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</si>
  <si>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</si>
  <si>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</si>
  <si>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</si>
  <si>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</si>
  <si>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</si>
  <si>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</si>
  <si>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</si>
  <si>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</si>
  <si>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</si>
  <si>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</si>
  <si>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</si>
  <si>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</si>
  <si>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</si>
  <si>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</si>
  <si>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</si>
  <si>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</si>
  <si>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</si>
  <si>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</si>
  <si>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</si>
  <si>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</si>
  <si>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</si>
  <si>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</si>
  <si>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</si>
  <si>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</si>
  <si>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</si>
  <si>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</si>
  <si>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</si>
  <si>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</si>
  <si>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</si>
  <si>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</si>
  <si>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</si>
  <si>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</si>
  <si>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</si>
  <si>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</si>
  <si>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</si>
  <si>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</si>
  <si>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</si>
  <si>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</si>
  <si>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</si>
  <si>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</si>
  <si>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</si>
  <si>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>Доходы от компенсации затрат государства</t>
  </si>
  <si>
    <t>00011302000000000130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</si>
  <si>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</si>
  <si>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Исполнено на 01.10.2021 год</t>
  </si>
  <si>
    <t>Справка об исполнении районного бюджета на 01.10.2021 года</t>
  </si>
  <si>
    <t>Доходы от реализации имущества, находящихся в собственности муниципальных районов (за исключением имущества муниципальных бюджетных и  автономных учреждений, а также имущества миниципальных унитарных предприятий, в том числе казенных), в части реализации основных средств по указанному имуществу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</si>
  <si>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</si>
  <si>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</si>
  <si>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</si>
  <si>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</si>
  <si>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</si>
  <si>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Малащенко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</si>
</sst>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BreakPreview" topLeftCell="A96" zoomScale="80" zoomScaleNormal="90" zoomScaleSheetLayoutView="80" workbookViewId="0">
      <selection activeCell="A114" sqref="A114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226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225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165347.5</v>
      </c>
      <c r="D4" s="52">
        <f>SUM(D5:D13)</f>
        <v>128561.7</v>
      </c>
      <c r="E4" s="53">
        <f t="shared" ref="E4:E38" si="0">D4/C4*100</f>
        <v>77.752430487307038</v>
      </c>
      <c r="F4" s="15"/>
    </row>
    <row r="5" spans="1:6" x14ac:dyDescent="0.3">
      <c r="A5" s="16" t="s">
        <v>4</v>
      </c>
      <c r="B5" s="17" t="s">
        <v>5</v>
      </c>
      <c r="C5" s="18">
        <v>120255.3</v>
      </c>
      <c r="D5" s="18">
        <v>92024.7</v>
      </c>
      <c r="E5" s="53">
        <f t="shared" si="0"/>
        <v>76.524444244869045</v>
      </c>
      <c r="F5" s="19"/>
    </row>
    <row r="6" spans="1:6" x14ac:dyDescent="0.3">
      <c r="A6" s="16" t="s">
        <v>6</v>
      </c>
      <c r="B6" s="17" t="s">
        <v>7</v>
      </c>
      <c r="C6" s="18">
        <v>32624.400000000001</v>
      </c>
      <c r="D6" s="20">
        <v>27254.5</v>
      </c>
      <c r="E6" s="53">
        <f t="shared" si="0"/>
        <v>83.540233690121497</v>
      </c>
      <c r="F6" s="19"/>
    </row>
    <row r="7" spans="1:6" x14ac:dyDescent="0.3">
      <c r="A7" s="16" t="s">
        <v>8</v>
      </c>
      <c r="B7" s="17" t="s">
        <v>9</v>
      </c>
      <c r="C7" s="18">
        <v>2869.6</v>
      </c>
      <c r="D7" s="20">
        <v>2945</v>
      </c>
      <c r="E7" s="53">
        <f t="shared" si="0"/>
        <v>102.62754390855868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188.1</v>
      </c>
      <c r="E8" s="53">
        <f t="shared" si="0"/>
        <v>38.671875</v>
      </c>
      <c r="F8" s="19"/>
    </row>
    <row r="9" spans="1:6" x14ac:dyDescent="0.3">
      <c r="A9" s="16" t="s">
        <v>126</v>
      </c>
      <c r="B9" s="17" t="s">
        <v>125</v>
      </c>
      <c r="C9" s="18">
        <v>3700</v>
      </c>
      <c r="D9" s="18">
        <v>3299.2</v>
      </c>
      <c r="E9" s="53">
        <f t="shared" si="0"/>
        <v>89.167567567567559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2791</v>
      </c>
      <c r="E11" s="53">
        <f>D11/C11*100</f>
        <v>64.591529738486457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>
        <v>-35.200000000000003</v>
      </c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SUM(C15:C40)</f>
        <v>14044.000000000004</v>
      </c>
      <c r="D14" s="54">
        <f>SUM(D15:D40)</f>
        <v>15629.099999999999</v>
      </c>
      <c r="E14" s="53">
        <f t="shared" si="0"/>
        <v>111.28667046425515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3895.6</v>
      </c>
      <c r="D15" s="20">
        <v>4127</v>
      </c>
      <c r="E15" s="53">
        <f>D15/C15*100</f>
        <v>105.94003491118184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3674.9</v>
      </c>
      <c r="E16" s="53">
        <f>D16/C16*100</f>
        <v>92.955430768452473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36.700000000000003</v>
      </c>
      <c r="E19" s="53">
        <f t="shared" si="0"/>
        <v>53.498542274052483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35.799999999999997</v>
      </c>
      <c r="E21" s="53">
        <f t="shared" ref="E21" si="2">D21/C21*100</f>
        <v>52.95857988165681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229</v>
      </c>
      <c r="B23" s="17" t="s">
        <v>230</v>
      </c>
      <c r="C23" s="18">
        <v>415</v>
      </c>
      <c r="D23" s="18">
        <v>356.2</v>
      </c>
      <c r="E23" s="53">
        <f t="shared" si="0"/>
        <v>85.831325301204814</v>
      </c>
      <c r="F23" s="22"/>
    </row>
    <row r="24" spans="1:6" ht="24.75" customHeight="1" x14ac:dyDescent="0.3">
      <c r="A24" s="16" t="s">
        <v>222</v>
      </c>
      <c r="B24" s="17" t="s">
        <v>223</v>
      </c>
      <c r="C24" s="18">
        <v>346</v>
      </c>
      <c r="D24" s="20">
        <v>286</v>
      </c>
      <c r="E24" s="53">
        <v>0</v>
      </c>
      <c r="F24" s="22"/>
    </row>
    <row r="25" spans="1:6" ht="36" customHeight="1" x14ac:dyDescent="0.3">
      <c r="A25" s="16" t="s">
        <v>227</v>
      </c>
      <c r="B25" s="17" t="s">
        <v>133</v>
      </c>
      <c r="C25" s="18"/>
      <c r="D25" s="20">
        <v>723</v>
      </c>
      <c r="E25" s="53">
        <v>0</v>
      </c>
      <c r="F25" s="22"/>
    </row>
    <row r="26" spans="1:6" ht="36" customHeight="1" x14ac:dyDescent="0.3">
      <c r="A26" s="16" t="s">
        <v>215</v>
      </c>
      <c r="B26" s="17" t="s">
        <v>212</v>
      </c>
      <c r="C26" s="18">
        <v>36.1</v>
      </c>
      <c r="D26" s="20">
        <v>46.8</v>
      </c>
      <c r="E26" s="53">
        <f t="shared" ref="E26:E27" si="3">D26/C26*100</f>
        <v>129.63988919667588</v>
      </c>
      <c r="F26" s="22"/>
    </row>
    <row r="27" spans="1:6" ht="25.5" customHeight="1" x14ac:dyDescent="0.3">
      <c r="A27" s="16" t="s">
        <v>214</v>
      </c>
      <c r="B27" s="17" t="s">
        <v>213</v>
      </c>
      <c r="C27" s="18">
        <v>2072.3000000000002</v>
      </c>
      <c r="D27" s="20">
        <v>2409.9</v>
      </c>
      <c r="E27" s="53">
        <f t="shared" si="3"/>
        <v>116.29107754668726</v>
      </c>
      <c r="F27" s="22"/>
    </row>
    <row r="28" spans="1:6" ht="44.25" customHeight="1" x14ac:dyDescent="0.3">
      <c r="A28" s="16" t="s">
        <v>224</v>
      </c>
      <c r="B28" s="17" t="s">
        <v>228</v>
      </c>
      <c r="C28" s="18"/>
      <c r="D28" s="20">
        <v>1568.5</v>
      </c>
      <c r="E28" s="53">
        <v>0</v>
      </c>
      <c r="F28" s="22"/>
    </row>
    <row r="29" spans="1:6" x14ac:dyDescent="0.3">
      <c r="A29" s="16" t="s">
        <v>154</v>
      </c>
      <c r="B29" s="17" t="s">
        <v>155</v>
      </c>
      <c r="C29" s="18">
        <v>834.4</v>
      </c>
      <c r="D29" s="18">
        <v>887</v>
      </c>
      <c r="E29" s="53">
        <f t="shared" si="0"/>
        <v>106.3039309683605</v>
      </c>
      <c r="F29" s="22"/>
    </row>
    <row r="30" spans="1:6" ht="37.5" x14ac:dyDescent="0.3">
      <c r="A30" s="16" t="s">
        <v>232</v>
      </c>
      <c r="B30" s="17" t="s">
        <v>231</v>
      </c>
      <c r="C30" s="18"/>
      <c r="D30" s="18">
        <v>8.8000000000000007</v>
      </c>
      <c r="E30" s="53">
        <v>0</v>
      </c>
      <c r="F30" s="22"/>
    </row>
    <row r="31" spans="1:6" x14ac:dyDescent="0.3">
      <c r="A31" s="16" t="s">
        <v>156</v>
      </c>
      <c r="B31" s="17" t="s">
        <v>157</v>
      </c>
      <c r="C31" s="18">
        <v>1528.6</v>
      </c>
      <c r="D31" s="18">
        <v>950.5</v>
      </c>
      <c r="E31" s="53">
        <f t="shared" si="0"/>
        <v>62.181080727463048</v>
      </c>
      <c r="F31" s="22"/>
    </row>
    <row r="32" spans="1:6" ht="21" customHeight="1" x14ac:dyDescent="0.3">
      <c r="A32" s="57" t="s">
        <v>189</v>
      </c>
      <c r="B32" s="17" t="s">
        <v>203</v>
      </c>
      <c r="C32" s="18">
        <v>373.2</v>
      </c>
      <c r="D32" s="18">
        <v>203.4</v>
      </c>
      <c r="E32" s="53">
        <f t="shared" si="0"/>
        <v>54.5016077170418</v>
      </c>
      <c r="F32" s="22"/>
    </row>
    <row r="33" spans="1:6" ht="37.5" hidden="1" x14ac:dyDescent="0.3">
      <c r="A33" s="25" t="s">
        <v>27</v>
      </c>
      <c r="B33" s="17" t="s">
        <v>28</v>
      </c>
      <c r="C33" s="18"/>
      <c r="D33" s="20"/>
      <c r="E33" s="53" t="e">
        <f t="shared" si="0"/>
        <v>#DIV/0!</v>
      </c>
      <c r="F33" s="22"/>
    </row>
    <row r="34" spans="1:6" ht="33" hidden="1" customHeight="1" x14ac:dyDescent="0.3">
      <c r="A34" s="16" t="s">
        <v>29</v>
      </c>
      <c r="B34" s="17" t="s">
        <v>30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31</v>
      </c>
      <c r="B35" s="17" t="s">
        <v>32</v>
      </c>
      <c r="C35" s="18"/>
      <c r="D35" s="24"/>
      <c r="E35" s="53" t="e">
        <f t="shared" si="0"/>
        <v>#DIV/0!</v>
      </c>
      <c r="F35" s="22"/>
    </row>
    <row r="36" spans="1:6" ht="43.5" hidden="1" customHeight="1" x14ac:dyDescent="0.3">
      <c r="A36" s="16" t="s">
        <v>138</v>
      </c>
      <c r="B36" s="17" t="s">
        <v>139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33</v>
      </c>
      <c r="B37" s="17" t="s">
        <v>34</v>
      </c>
      <c r="C37" s="18"/>
      <c r="D37" s="24"/>
      <c r="E37" s="53" t="e">
        <f t="shared" si="0"/>
        <v>#DIV/0!</v>
      </c>
      <c r="F37" s="22"/>
    </row>
    <row r="38" spans="1:6" ht="37.5" hidden="1" x14ac:dyDescent="0.3">
      <c r="A38" s="16" t="s">
        <v>35</v>
      </c>
      <c r="B38" s="26" t="s">
        <v>36</v>
      </c>
      <c r="C38" s="18"/>
      <c r="D38" s="20"/>
      <c r="E38" s="53" t="e">
        <f t="shared" si="0"/>
        <v>#DIV/0!</v>
      </c>
      <c r="F38" s="22"/>
    </row>
    <row r="39" spans="1:6" ht="27" customHeight="1" x14ac:dyDescent="0.3">
      <c r="A39" s="16" t="s">
        <v>177</v>
      </c>
      <c r="B39" s="17" t="s">
        <v>37</v>
      </c>
      <c r="C39" s="18"/>
      <c r="D39" s="24">
        <v>-12.4</v>
      </c>
      <c r="E39" s="53">
        <v>0</v>
      </c>
      <c r="F39" s="22"/>
    </row>
    <row r="40" spans="1:6" ht="22.5" customHeight="1" x14ac:dyDescent="0.3">
      <c r="A40" s="16" t="s">
        <v>176</v>
      </c>
      <c r="B40" s="17" t="s">
        <v>178</v>
      </c>
      <c r="C40" s="18">
        <v>448</v>
      </c>
      <c r="D40" s="24">
        <v>327</v>
      </c>
      <c r="E40" s="53">
        <f>D40/C40*100</f>
        <v>72.991071428571431</v>
      </c>
      <c r="F40" s="22"/>
    </row>
    <row r="41" spans="1:6" x14ac:dyDescent="0.3">
      <c r="A41" s="27" t="s">
        <v>38</v>
      </c>
      <c r="B41" s="28"/>
      <c r="C41" s="55">
        <f>C14+C4</f>
        <v>179391.5</v>
      </c>
      <c r="D41" s="55">
        <f>D14+D4</f>
        <v>144190.79999999999</v>
      </c>
      <c r="E41" s="53">
        <f t="shared" ref="E41:E61" si="4">D41/C41*100</f>
        <v>80.377721352460952</v>
      </c>
      <c r="F41" s="29"/>
    </row>
    <row r="42" spans="1:6" ht="18" customHeight="1" x14ac:dyDescent="0.3">
      <c r="A42" s="16" t="s">
        <v>39</v>
      </c>
      <c r="B42" s="17" t="s">
        <v>169</v>
      </c>
      <c r="C42" s="18">
        <v>73054.100000000006</v>
      </c>
      <c r="D42" s="18">
        <v>70251.399999999994</v>
      </c>
      <c r="E42" s="53">
        <f t="shared" si="4"/>
        <v>96.163528125047037</v>
      </c>
      <c r="F42" s="19"/>
    </row>
    <row r="43" spans="1:6" x14ac:dyDescent="0.3">
      <c r="A43" s="16" t="s">
        <v>40</v>
      </c>
      <c r="B43" s="17" t="s">
        <v>181</v>
      </c>
      <c r="C43" s="18">
        <v>7514.7</v>
      </c>
      <c r="D43" s="18"/>
      <c r="E43" s="53">
        <f t="shared" si="4"/>
        <v>0</v>
      </c>
      <c r="F43" s="19"/>
    </row>
    <row r="44" spans="1:6" hidden="1" x14ac:dyDescent="0.3">
      <c r="A44" s="16" t="s">
        <v>127</v>
      </c>
      <c r="B44" s="17" t="s">
        <v>217</v>
      </c>
      <c r="C44" s="18"/>
      <c r="D44" s="18">
        <v>0</v>
      </c>
      <c r="E44" s="53" t="e">
        <f t="shared" ref="E44" si="5">D44/C44*100</f>
        <v>#DIV/0!</v>
      </c>
      <c r="F44" s="19"/>
    </row>
    <row r="45" spans="1:6" ht="37.5" x14ac:dyDescent="0.3">
      <c r="A45" s="16" t="s">
        <v>180</v>
      </c>
      <c r="B45" s="17" t="s">
        <v>187</v>
      </c>
      <c r="C45" s="18">
        <v>23366.3</v>
      </c>
      <c r="D45" s="18">
        <v>8438</v>
      </c>
      <c r="E45" s="53">
        <f t="shared" si="4"/>
        <v>36.11183627703145</v>
      </c>
      <c r="F45" s="19"/>
    </row>
    <row r="46" spans="1:6" ht="37.5" hidden="1" x14ac:dyDescent="0.3">
      <c r="A46" s="16" t="s">
        <v>174</v>
      </c>
      <c r="B46" s="17" t="s">
        <v>182</v>
      </c>
      <c r="C46" s="20"/>
      <c r="D46" s="20"/>
      <c r="E46" s="53" t="e">
        <f t="shared" si="4"/>
        <v>#DIV/0!</v>
      </c>
      <c r="F46" s="19"/>
    </row>
    <row r="47" spans="1:6" hidden="1" x14ac:dyDescent="0.3">
      <c r="A47" s="16" t="s">
        <v>179</v>
      </c>
      <c r="B47" s="17" t="s">
        <v>158</v>
      </c>
      <c r="C47" s="18"/>
      <c r="D47" s="18"/>
      <c r="E47" s="53" t="e">
        <f t="shared" ref="E47" si="6">D47/C47*100</f>
        <v>#DIV/0!</v>
      </c>
      <c r="F47" s="19"/>
    </row>
    <row r="48" spans="1:6" hidden="1" x14ac:dyDescent="0.3">
      <c r="A48" s="16" t="s">
        <v>135</v>
      </c>
      <c r="B48" s="17" t="s">
        <v>129</v>
      </c>
      <c r="C48" s="18"/>
      <c r="D48" s="18"/>
      <c r="E48" s="53" t="e">
        <f t="shared" si="4"/>
        <v>#DIV/0!</v>
      </c>
      <c r="F48" s="19"/>
    </row>
    <row r="49" spans="1:6" hidden="1" x14ac:dyDescent="0.3">
      <c r="A49" s="16" t="s">
        <v>128</v>
      </c>
      <c r="B49" s="17" t="s">
        <v>129</v>
      </c>
      <c r="C49" s="18"/>
      <c r="D49" s="23"/>
      <c r="E49" s="53" t="e">
        <f t="shared" si="4"/>
        <v>#DIV/0!</v>
      </c>
      <c r="F49" s="19"/>
    </row>
    <row r="50" spans="1:6" x14ac:dyDescent="0.3">
      <c r="A50" s="16" t="s">
        <v>132</v>
      </c>
      <c r="B50" s="17" t="s">
        <v>183</v>
      </c>
      <c r="C50" s="18">
        <v>532.4</v>
      </c>
      <c r="D50" s="23">
        <v>532.4</v>
      </c>
      <c r="E50" s="53">
        <f t="shared" si="4"/>
        <v>100</v>
      </c>
      <c r="F50" s="19"/>
    </row>
    <row r="51" spans="1:6" hidden="1" x14ac:dyDescent="0.3">
      <c r="A51" s="16" t="s">
        <v>140</v>
      </c>
      <c r="B51" s="17" t="s">
        <v>168</v>
      </c>
      <c r="C51" s="18"/>
      <c r="D51" s="23"/>
      <c r="E51" s="53" t="e">
        <f t="shared" ref="E51" si="7">D51/C51*100</f>
        <v>#DIV/0!</v>
      </c>
      <c r="F51" s="19"/>
    </row>
    <row r="52" spans="1:6" hidden="1" x14ac:dyDescent="0.3">
      <c r="A52" s="16" t="s">
        <v>127</v>
      </c>
      <c r="B52" s="17" t="s">
        <v>167</v>
      </c>
      <c r="C52" s="18"/>
      <c r="D52" s="23"/>
      <c r="E52" s="53">
        <v>0</v>
      </c>
      <c r="F52" s="19"/>
    </row>
    <row r="53" spans="1:6" x14ac:dyDescent="0.3">
      <c r="A53" s="16" t="s">
        <v>41</v>
      </c>
      <c r="B53" s="17" t="s">
        <v>166</v>
      </c>
      <c r="C53" s="18">
        <v>247753.5</v>
      </c>
      <c r="D53" s="23">
        <v>200312.7</v>
      </c>
      <c r="E53" s="53">
        <f t="shared" ref="E53" si="8">D53/C53*100</f>
        <v>80.851612590740402</v>
      </c>
      <c r="F53" s="19"/>
    </row>
    <row r="54" spans="1:6" x14ac:dyDescent="0.3">
      <c r="A54" s="16" t="s">
        <v>42</v>
      </c>
      <c r="B54" s="17" t="s">
        <v>165</v>
      </c>
      <c r="C54" s="18">
        <v>68748.100000000006</v>
      </c>
      <c r="D54" s="20">
        <v>55994</v>
      </c>
      <c r="E54" s="53">
        <f t="shared" si="4"/>
        <v>81.448069110273593</v>
      </c>
      <c r="F54" s="19"/>
    </row>
    <row r="55" spans="1:6" x14ac:dyDescent="0.3">
      <c r="A55" s="16" t="s">
        <v>43</v>
      </c>
      <c r="B55" s="17" t="s">
        <v>164</v>
      </c>
      <c r="C55" s="18">
        <v>23673.9</v>
      </c>
      <c r="D55" s="18">
        <v>11274.3</v>
      </c>
      <c r="E55" s="53">
        <f t="shared" si="4"/>
        <v>47.62333202387439</v>
      </c>
      <c r="F55" s="19"/>
    </row>
    <row r="56" spans="1:6" s="32" customFormat="1" ht="37.5" x14ac:dyDescent="0.3">
      <c r="A56" s="30" t="s">
        <v>44</v>
      </c>
      <c r="B56" s="31" t="s">
        <v>163</v>
      </c>
      <c r="C56" s="23">
        <v>31</v>
      </c>
      <c r="D56" s="23">
        <v>31</v>
      </c>
      <c r="E56" s="53">
        <f t="shared" si="4"/>
        <v>100</v>
      </c>
      <c r="F56" s="19"/>
    </row>
    <row r="57" spans="1:6" x14ac:dyDescent="0.3">
      <c r="A57" s="16" t="s">
        <v>159</v>
      </c>
      <c r="B57" s="17" t="s">
        <v>162</v>
      </c>
      <c r="C57" s="23">
        <v>377.3</v>
      </c>
      <c r="D57" s="18">
        <v>377.3</v>
      </c>
      <c r="E57" s="53">
        <f t="shared" ref="E57" si="9">D57/C57*100</f>
        <v>100</v>
      </c>
      <c r="F57" s="19"/>
    </row>
    <row r="58" spans="1:6" x14ac:dyDescent="0.3">
      <c r="A58" s="16" t="s">
        <v>45</v>
      </c>
      <c r="B58" s="17" t="s">
        <v>161</v>
      </c>
      <c r="C58" s="23">
        <v>645993.80000000005</v>
      </c>
      <c r="D58" s="18">
        <v>542657.4</v>
      </c>
      <c r="E58" s="53">
        <f t="shared" si="4"/>
        <v>84.003499723991155</v>
      </c>
      <c r="F58" s="19"/>
    </row>
    <row r="59" spans="1:6" ht="38.25" customHeight="1" x14ac:dyDescent="0.3">
      <c r="A59" s="33" t="s">
        <v>46</v>
      </c>
      <c r="B59" s="17" t="s">
        <v>160</v>
      </c>
      <c r="C59" s="23">
        <v>8371.7000000000007</v>
      </c>
      <c r="D59" s="18">
        <v>5905.8</v>
      </c>
      <c r="E59" s="53">
        <f t="shared" ref="E59:E60" si="10">D59/C59*100</f>
        <v>70.544811686993086</v>
      </c>
      <c r="F59" s="19"/>
    </row>
    <row r="60" spans="1:6" ht="38.25" customHeight="1" x14ac:dyDescent="0.3">
      <c r="A60" s="33" t="s">
        <v>216</v>
      </c>
      <c r="B60" s="17" t="s">
        <v>186</v>
      </c>
      <c r="C60" s="23">
        <v>31873</v>
      </c>
      <c r="D60" s="18">
        <v>22998.799999999999</v>
      </c>
      <c r="E60" s="53">
        <f t="shared" si="10"/>
        <v>72.15762557650676</v>
      </c>
      <c r="F60" s="19"/>
    </row>
    <row r="61" spans="1:6" ht="38.25" hidden="1" customHeight="1" x14ac:dyDescent="0.3">
      <c r="A61" s="33" t="s">
        <v>146</v>
      </c>
      <c r="B61" s="17" t="s">
        <v>184</v>
      </c>
      <c r="C61" s="23"/>
      <c r="D61" s="18"/>
      <c r="E61" s="53" t="e">
        <f t="shared" si="4"/>
        <v>#DIV/0!</v>
      </c>
      <c r="F61" s="19"/>
    </row>
    <row r="62" spans="1:6" ht="25.5" customHeight="1" x14ac:dyDescent="0.3">
      <c r="A62" s="27" t="s">
        <v>47</v>
      </c>
      <c r="B62" s="34" t="s">
        <v>48</v>
      </c>
      <c r="C62" s="54">
        <f>SUM(C42:C61)</f>
        <v>1131289.8</v>
      </c>
      <c r="D62" s="54">
        <f>SUM(D42:D61)</f>
        <v>918773.10000000009</v>
      </c>
      <c r="E62" s="53">
        <f>D62/C62*100</f>
        <v>81.214654282218419</v>
      </c>
      <c r="F62" s="35"/>
    </row>
    <row r="63" spans="1:6" ht="25.5" customHeight="1" x14ac:dyDescent="0.3">
      <c r="A63" s="27" t="s">
        <v>49</v>
      </c>
      <c r="B63" s="34" t="s">
        <v>175</v>
      </c>
      <c r="C63" s="23">
        <v>780</v>
      </c>
      <c r="D63" s="23">
        <v>780</v>
      </c>
      <c r="E63" s="53">
        <v>0</v>
      </c>
      <c r="F63" s="35"/>
    </row>
    <row r="64" spans="1:6" ht="37.5" x14ac:dyDescent="0.3">
      <c r="A64" s="36" t="s">
        <v>50</v>
      </c>
      <c r="B64" s="34" t="s">
        <v>170</v>
      </c>
      <c r="C64" s="23">
        <v>0</v>
      </c>
      <c r="D64" s="18">
        <v>-524.79999999999995</v>
      </c>
      <c r="E64" s="53">
        <v>0</v>
      </c>
      <c r="F64" s="35"/>
    </row>
    <row r="65" spans="1:6" x14ac:dyDescent="0.3">
      <c r="A65" s="27" t="s">
        <v>51</v>
      </c>
      <c r="B65" s="34"/>
      <c r="C65" s="52">
        <f>C41+C62+C63+C64</f>
        <v>1311461.3</v>
      </c>
      <c r="D65" s="52">
        <f>D41+D62+D63+D64</f>
        <v>1063219.1000000001</v>
      </c>
      <c r="E65" s="53">
        <f>D65/C65*100</f>
        <v>81.071328601156594</v>
      </c>
      <c r="F65" s="35"/>
    </row>
    <row r="66" spans="1:6" ht="42.75" customHeight="1" x14ac:dyDescent="0.25">
      <c r="A66" s="60" t="s">
        <v>124</v>
      </c>
      <c r="B66" s="61"/>
      <c r="C66" s="61"/>
      <c r="D66" s="61"/>
      <c r="E66" s="62"/>
    </row>
    <row r="67" spans="1:6" ht="19.5" customHeight="1" x14ac:dyDescent="0.25">
      <c r="A67" s="41" t="s">
        <v>52</v>
      </c>
      <c r="B67" s="42" t="s">
        <v>83</v>
      </c>
      <c r="C67" s="40">
        <f>SUM(C68:C75)</f>
        <v>100076.6</v>
      </c>
      <c r="D67" s="40">
        <f>SUM(D68:D75)</f>
        <v>72765.400000000009</v>
      </c>
      <c r="E67" s="43">
        <f>IF(C67=0," ",D67/C67*100)</f>
        <v>72.709704366455298</v>
      </c>
    </row>
    <row r="68" spans="1:6" ht="28.5" customHeight="1" x14ac:dyDescent="0.25">
      <c r="A68" s="44" t="s">
        <v>197</v>
      </c>
      <c r="B68" s="42" t="s">
        <v>84</v>
      </c>
      <c r="C68" s="45">
        <v>3561.5</v>
      </c>
      <c r="D68" s="45">
        <v>2857.9</v>
      </c>
      <c r="E68" s="46">
        <f>IF(C68=0," ",D68/C68*100)</f>
        <v>80.244279095886569</v>
      </c>
    </row>
    <row r="69" spans="1:6" ht="22.5" customHeight="1" x14ac:dyDescent="0.25">
      <c r="A69" s="44" t="s">
        <v>198</v>
      </c>
      <c r="B69" s="42" t="s">
        <v>85</v>
      </c>
      <c r="C69" s="45">
        <v>4831.3999999999996</v>
      </c>
      <c r="D69" s="45">
        <v>3910.3</v>
      </c>
      <c r="E69" s="46">
        <f>IF(C69=0," ",D69/C69*100)</f>
        <v>80.935132673759171</v>
      </c>
    </row>
    <row r="70" spans="1:6" ht="37.5" x14ac:dyDescent="0.25">
      <c r="A70" s="44" t="s">
        <v>199</v>
      </c>
      <c r="B70" s="42" t="s">
        <v>86</v>
      </c>
      <c r="C70" s="45">
        <v>51378.7</v>
      </c>
      <c r="D70" s="47">
        <v>38668.1</v>
      </c>
      <c r="E70" s="46">
        <f>IF(C70=0," ",D70/C70*100)</f>
        <v>75.26095444221049</v>
      </c>
    </row>
    <row r="71" spans="1:6" x14ac:dyDescent="0.25">
      <c r="A71" s="44" t="s">
        <v>53</v>
      </c>
      <c r="B71" s="42" t="s">
        <v>87</v>
      </c>
      <c r="C71" s="45">
        <v>31</v>
      </c>
      <c r="D71" s="45">
        <v>14.5</v>
      </c>
      <c r="E71" s="46">
        <f>IF(C71=0," ",D71/C71*100)</f>
        <v>46.774193548387096</v>
      </c>
    </row>
    <row r="72" spans="1:6" x14ac:dyDescent="0.25">
      <c r="A72" s="44" t="s">
        <v>200</v>
      </c>
      <c r="B72" s="42" t="s">
        <v>88</v>
      </c>
      <c r="C72" s="45">
        <v>26791</v>
      </c>
      <c r="D72" s="45">
        <v>18173.8</v>
      </c>
      <c r="E72" s="46">
        <f t="shared" ref="E72:E112" si="11">IF(C72=0," ",D72/C72*100)</f>
        <v>67.835467134485455</v>
      </c>
    </row>
    <row r="73" spans="1:6" hidden="1" x14ac:dyDescent="0.25">
      <c r="A73" s="44" t="s">
        <v>54</v>
      </c>
      <c r="B73" s="42" t="s">
        <v>89</v>
      </c>
      <c r="C73" s="45"/>
      <c r="D73" s="45"/>
      <c r="E73" s="46" t="str">
        <f t="shared" si="11"/>
        <v xml:space="preserve"> </v>
      </c>
    </row>
    <row r="74" spans="1:6" x14ac:dyDescent="0.25">
      <c r="A74" s="44" t="s">
        <v>55</v>
      </c>
      <c r="B74" s="42" t="s">
        <v>90</v>
      </c>
      <c r="C74" s="45">
        <v>1300</v>
      </c>
      <c r="D74" s="45">
        <v>0</v>
      </c>
      <c r="E74" s="46">
        <f t="shared" si="11"/>
        <v>0</v>
      </c>
    </row>
    <row r="75" spans="1:6" x14ac:dyDescent="0.25">
      <c r="A75" s="44" t="s">
        <v>56</v>
      </c>
      <c r="B75" s="42" t="s">
        <v>91</v>
      </c>
      <c r="C75" s="45">
        <v>12183</v>
      </c>
      <c r="D75" s="47">
        <v>9140.7999999999993</v>
      </c>
      <c r="E75" s="46">
        <f t="shared" si="11"/>
        <v>75.02913896413034</v>
      </c>
    </row>
    <row r="76" spans="1:6" x14ac:dyDescent="0.25">
      <c r="A76" s="41" t="s">
        <v>57</v>
      </c>
      <c r="B76" s="42" t="s">
        <v>92</v>
      </c>
      <c r="C76" s="40">
        <f>SUM(C77:C78)</f>
        <v>7799.1</v>
      </c>
      <c r="D76" s="40">
        <f>SUM(D77:D78)</f>
        <v>5292.5</v>
      </c>
      <c r="E76" s="43">
        <f t="shared" si="11"/>
        <v>67.86039414804273</v>
      </c>
    </row>
    <row r="77" spans="1:6" x14ac:dyDescent="0.25">
      <c r="A77" s="44" t="s">
        <v>188</v>
      </c>
      <c r="B77" s="42" t="s">
        <v>93</v>
      </c>
      <c r="C77" s="45">
        <v>7724.1</v>
      </c>
      <c r="D77" s="45">
        <v>5292.5</v>
      </c>
      <c r="E77" s="46">
        <f t="shared" si="11"/>
        <v>68.519309693038664</v>
      </c>
    </row>
    <row r="78" spans="1:6" x14ac:dyDescent="0.25">
      <c r="A78" s="44" t="s">
        <v>58</v>
      </c>
      <c r="B78" s="42" t="s">
        <v>94</v>
      </c>
      <c r="C78" s="45">
        <v>75</v>
      </c>
      <c r="D78" s="45">
        <v>0</v>
      </c>
      <c r="E78" s="46">
        <f t="shared" si="11"/>
        <v>0</v>
      </c>
    </row>
    <row r="79" spans="1:6" x14ac:dyDescent="0.25">
      <c r="A79" s="41" t="s">
        <v>59</v>
      </c>
      <c r="B79" s="42" t="s">
        <v>95</v>
      </c>
      <c r="C79" s="40">
        <f>C82+C80+C83+C81</f>
        <v>4563.6000000000004</v>
      </c>
      <c r="D79" s="40">
        <f>D82+D80+D83+D81</f>
        <v>3876.9</v>
      </c>
      <c r="E79" s="43">
        <f t="shared" si="11"/>
        <v>84.952668945569286</v>
      </c>
    </row>
    <row r="80" spans="1:6" x14ac:dyDescent="0.25">
      <c r="A80" s="44" t="s">
        <v>60</v>
      </c>
      <c r="B80" s="42" t="s">
        <v>96</v>
      </c>
      <c r="C80" s="45">
        <v>226.8</v>
      </c>
      <c r="D80" s="47">
        <v>226.8</v>
      </c>
      <c r="E80" s="46">
        <f t="shared" si="11"/>
        <v>100</v>
      </c>
    </row>
    <row r="81" spans="1:5" hidden="1" x14ac:dyDescent="0.25">
      <c r="A81" s="44" t="s">
        <v>149</v>
      </c>
      <c r="B81" s="42" t="s">
        <v>150</v>
      </c>
      <c r="C81" s="45"/>
      <c r="D81" s="47">
        <v>0</v>
      </c>
      <c r="E81" s="46"/>
    </row>
    <row r="82" spans="1:5" x14ac:dyDescent="0.25">
      <c r="A82" s="44" t="s">
        <v>61</v>
      </c>
      <c r="B82" s="42" t="s">
        <v>97</v>
      </c>
      <c r="C82" s="45">
        <v>1371</v>
      </c>
      <c r="D82" s="47">
        <v>1014.3</v>
      </c>
      <c r="E82" s="46">
        <f t="shared" si="11"/>
        <v>73.982494529540475</v>
      </c>
    </row>
    <row r="83" spans="1:5" x14ac:dyDescent="0.25">
      <c r="A83" s="44" t="s">
        <v>62</v>
      </c>
      <c r="B83" s="42" t="s">
        <v>98</v>
      </c>
      <c r="C83" s="45">
        <v>2965.8</v>
      </c>
      <c r="D83" s="47">
        <v>2635.8</v>
      </c>
      <c r="E83" s="46">
        <f t="shared" si="11"/>
        <v>88.873153955088</v>
      </c>
    </row>
    <row r="84" spans="1:5" x14ac:dyDescent="0.25">
      <c r="A84" s="41" t="s">
        <v>63</v>
      </c>
      <c r="B84" s="42" t="s">
        <v>99</v>
      </c>
      <c r="C84" s="40">
        <f>C85+C86+C87</f>
        <v>18369.8</v>
      </c>
      <c r="D84" s="40">
        <f>D85+D86+D87</f>
        <v>14620.4</v>
      </c>
      <c r="E84" s="43">
        <f t="shared" si="11"/>
        <v>79.58932595891082</v>
      </c>
    </row>
    <row r="85" spans="1:5" x14ac:dyDescent="0.25">
      <c r="A85" s="44" t="s">
        <v>64</v>
      </c>
      <c r="B85" s="42" t="s">
        <v>100</v>
      </c>
      <c r="C85" s="45">
        <v>2001.2</v>
      </c>
      <c r="D85" s="47">
        <v>0</v>
      </c>
      <c r="E85" s="46">
        <f t="shared" si="11"/>
        <v>0</v>
      </c>
    </row>
    <row r="86" spans="1:5" hidden="1" x14ac:dyDescent="0.25">
      <c r="A86" s="44" t="s">
        <v>65</v>
      </c>
      <c r="B86" s="42" t="s">
        <v>101</v>
      </c>
      <c r="C86" s="45"/>
      <c r="D86" s="47">
        <v>0</v>
      </c>
      <c r="E86" s="46" t="str">
        <f t="shared" si="11"/>
        <v xml:space="preserve"> </v>
      </c>
    </row>
    <row r="87" spans="1:5" x14ac:dyDescent="0.25">
      <c r="A87" s="44" t="s">
        <v>144</v>
      </c>
      <c r="B87" s="42" t="s">
        <v>145</v>
      </c>
      <c r="C87" s="45">
        <v>16368.6</v>
      </c>
      <c r="D87" s="47">
        <v>14620.4</v>
      </c>
      <c r="E87" s="46">
        <f t="shared" si="11"/>
        <v>89.319795217672862</v>
      </c>
    </row>
    <row r="88" spans="1:5" x14ac:dyDescent="0.25">
      <c r="A88" s="41" t="s">
        <v>218</v>
      </c>
      <c r="B88" s="42" t="s">
        <v>220</v>
      </c>
      <c r="C88" s="40">
        <f>C89</f>
        <v>1451.9</v>
      </c>
      <c r="D88" s="40">
        <f>D89</f>
        <v>631</v>
      </c>
      <c r="E88" s="46">
        <f t="shared" si="11"/>
        <v>43.460293408636957</v>
      </c>
    </row>
    <row r="89" spans="1:5" x14ac:dyDescent="0.25">
      <c r="A89" s="44" t="s">
        <v>219</v>
      </c>
      <c r="B89" s="42" t="s">
        <v>221</v>
      </c>
      <c r="C89" s="45">
        <v>1451.9</v>
      </c>
      <c r="D89" s="47">
        <v>631</v>
      </c>
      <c r="E89" s="46">
        <f t="shared" si="11"/>
        <v>43.460293408636957</v>
      </c>
    </row>
    <row r="90" spans="1:5" x14ac:dyDescent="0.25">
      <c r="A90" s="41" t="s">
        <v>66</v>
      </c>
      <c r="B90" s="42" t="s">
        <v>102</v>
      </c>
      <c r="C90" s="40">
        <f>C91+C92+C93+C95+C96+C94</f>
        <v>888967.00000000012</v>
      </c>
      <c r="D90" s="40">
        <f>D91+D92+D93+D95+D96+D94</f>
        <v>718469.3</v>
      </c>
      <c r="E90" s="43">
        <f t="shared" si="11"/>
        <v>80.820694131503188</v>
      </c>
    </row>
    <row r="91" spans="1:5" x14ac:dyDescent="0.25">
      <c r="A91" s="44" t="s">
        <v>67</v>
      </c>
      <c r="B91" s="42" t="s">
        <v>103</v>
      </c>
      <c r="C91" s="45">
        <v>229022.3</v>
      </c>
      <c r="D91" s="47">
        <v>193316.2</v>
      </c>
      <c r="E91" s="46">
        <f t="shared" si="11"/>
        <v>84.409334811500898</v>
      </c>
    </row>
    <row r="92" spans="1:5" x14ac:dyDescent="0.25">
      <c r="A92" s="44" t="s">
        <v>68</v>
      </c>
      <c r="B92" s="42" t="s">
        <v>104</v>
      </c>
      <c r="C92" s="45">
        <v>558852.5</v>
      </c>
      <c r="D92" s="47">
        <v>451685.8</v>
      </c>
      <c r="E92" s="46">
        <f t="shared" si="11"/>
        <v>80.823795187460007</v>
      </c>
    </row>
    <row r="93" spans="1:5" x14ac:dyDescent="0.25">
      <c r="A93" s="44" t="s">
        <v>192</v>
      </c>
      <c r="B93" s="42" t="s">
        <v>105</v>
      </c>
      <c r="C93" s="45">
        <v>42642.6</v>
      </c>
      <c r="D93" s="47">
        <v>30235.9</v>
      </c>
      <c r="E93" s="46">
        <f t="shared" si="11"/>
        <v>70.905385694118095</v>
      </c>
    </row>
    <row r="94" spans="1:5" x14ac:dyDescent="0.25">
      <c r="A94" s="44" t="s">
        <v>193</v>
      </c>
      <c r="B94" s="42" t="s">
        <v>151</v>
      </c>
      <c r="C94" s="45">
        <v>50</v>
      </c>
      <c r="D94" s="47">
        <v>0</v>
      </c>
      <c r="E94" s="46">
        <f t="shared" si="11"/>
        <v>0</v>
      </c>
    </row>
    <row r="95" spans="1:5" x14ac:dyDescent="0.25">
      <c r="A95" s="44" t="s">
        <v>194</v>
      </c>
      <c r="B95" s="42" t="s">
        <v>106</v>
      </c>
      <c r="C95" s="45">
        <v>3238.8</v>
      </c>
      <c r="D95" s="47">
        <v>3006.4</v>
      </c>
      <c r="E95" s="46">
        <f t="shared" si="11"/>
        <v>92.82450290230949</v>
      </c>
    </row>
    <row r="96" spans="1:5" x14ac:dyDescent="0.25">
      <c r="A96" s="44" t="s">
        <v>69</v>
      </c>
      <c r="B96" s="42" t="s">
        <v>107</v>
      </c>
      <c r="C96" s="47">
        <v>55160.800000000003</v>
      </c>
      <c r="D96" s="47">
        <v>40225</v>
      </c>
      <c r="E96" s="46">
        <f t="shared" si="11"/>
        <v>72.923162825774824</v>
      </c>
    </row>
    <row r="97" spans="1:5" x14ac:dyDescent="0.25">
      <c r="A97" s="41" t="s">
        <v>195</v>
      </c>
      <c r="B97" s="42" t="s">
        <v>108</v>
      </c>
      <c r="C97" s="40">
        <f>C98+C99</f>
        <v>52431.600000000006</v>
      </c>
      <c r="D97" s="40">
        <f>D98+D99</f>
        <v>34852.6</v>
      </c>
      <c r="E97" s="43">
        <f t="shared" si="11"/>
        <v>66.472508944987368</v>
      </c>
    </row>
    <row r="98" spans="1:5" x14ac:dyDescent="0.25">
      <c r="A98" s="44" t="s">
        <v>70</v>
      </c>
      <c r="B98" s="42" t="s">
        <v>109</v>
      </c>
      <c r="C98" s="45">
        <v>31367.9</v>
      </c>
      <c r="D98" s="45">
        <v>19843.5</v>
      </c>
      <c r="E98" s="46">
        <f t="shared" si="11"/>
        <v>63.260530669888638</v>
      </c>
    </row>
    <row r="99" spans="1:5" x14ac:dyDescent="0.25">
      <c r="A99" s="44" t="s">
        <v>196</v>
      </c>
      <c r="B99" s="42" t="s">
        <v>110</v>
      </c>
      <c r="C99" s="45">
        <v>21063.7</v>
      </c>
      <c r="D99" s="45">
        <v>15009.1</v>
      </c>
      <c r="E99" s="46">
        <f t="shared" si="11"/>
        <v>71.255762282979717</v>
      </c>
    </row>
    <row r="100" spans="1:5" x14ac:dyDescent="0.25">
      <c r="A100" s="41" t="s">
        <v>71</v>
      </c>
      <c r="B100" s="42" t="s">
        <v>111</v>
      </c>
      <c r="C100" s="40">
        <f>C101+C102+C104+C103</f>
        <v>97131.699999999983</v>
      </c>
      <c r="D100" s="40">
        <f>D101+D102+D104+D103</f>
        <v>70711.100000000006</v>
      </c>
      <c r="E100" s="43">
        <f t="shared" si="11"/>
        <v>72.799199437464821</v>
      </c>
    </row>
    <row r="101" spans="1:5" x14ac:dyDescent="0.25">
      <c r="A101" s="44" t="s">
        <v>72</v>
      </c>
      <c r="B101" s="42" t="s">
        <v>112</v>
      </c>
      <c r="C101" s="45">
        <v>8454</v>
      </c>
      <c r="D101" s="45">
        <v>6351.6</v>
      </c>
      <c r="E101" s="46">
        <f t="shared" si="11"/>
        <v>75.131298793470549</v>
      </c>
    </row>
    <row r="102" spans="1:5" x14ac:dyDescent="0.25">
      <c r="A102" s="44" t="s">
        <v>73</v>
      </c>
      <c r="B102" s="42" t="s">
        <v>113</v>
      </c>
      <c r="C102" s="45">
        <v>65949.899999999994</v>
      </c>
      <c r="D102" s="47">
        <v>53472.800000000003</v>
      </c>
      <c r="E102" s="46">
        <f t="shared" si="11"/>
        <v>81.080941745173234</v>
      </c>
    </row>
    <row r="103" spans="1:5" x14ac:dyDescent="0.25">
      <c r="A103" s="44" t="s">
        <v>74</v>
      </c>
      <c r="B103" s="42" t="s">
        <v>114</v>
      </c>
      <c r="C103" s="45">
        <v>16967.099999999999</v>
      </c>
      <c r="D103" s="45">
        <v>7057.9</v>
      </c>
      <c r="E103" s="46">
        <f t="shared" si="11"/>
        <v>41.597562341236866</v>
      </c>
    </row>
    <row r="104" spans="1:5" x14ac:dyDescent="0.25">
      <c r="A104" s="44" t="s">
        <v>75</v>
      </c>
      <c r="B104" s="42" t="s">
        <v>115</v>
      </c>
      <c r="C104" s="45">
        <v>5760.7</v>
      </c>
      <c r="D104" s="45">
        <v>3828.8</v>
      </c>
      <c r="E104" s="46">
        <f t="shared" si="11"/>
        <v>66.464144982380617</v>
      </c>
    </row>
    <row r="105" spans="1:5" x14ac:dyDescent="0.25">
      <c r="A105" s="41" t="s">
        <v>76</v>
      </c>
      <c r="B105" s="42" t="s">
        <v>116</v>
      </c>
      <c r="C105" s="40">
        <f>C106</f>
        <v>16488.900000000001</v>
      </c>
      <c r="D105" s="40">
        <f>D106</f>
        <v>11211.1</v>
      </c>
      <c r="E105" s="43">
        <f t="shared" si="11"/>
        <v>67.991800544608793</v>
      </c>
    </row>
    <row r="106" spans="1:5" x14ac:dyDescent="0.25">
      <c r="A106" s="44" t="s">
        <v>77</v>
      </c>
      <c r="B106" s="42" t="s">
        <v>117</v>
      </c>
      <c r="C106" s="45">
        <v>16488.900000000001</v>
      </c>
      <c r="D106" s="45">
        <v>11211.1</v>
      </c>
      <c r="E106" s="46">
        <f t="shared" si="11"/>
        <v>67.991800544608793</v>
      </c>
    </row>
    <row r="107" spans="1:5" hidden="1" x14ac:dyDescent="0.25">
      <c r="A107" s="41" t="s">
        <v>78</v>
      </c>
      <c r="B107" s="42" t="s">
        <v>118</v>
      </c>
      <c r="C107" s="40">
        <f>C108</f>
        <v>0</v>
      </c>
      <c r="D107" s="40">
        <f>D108</f>
        <v>0</v>
      </c>
      <c r="E107" s="43" t="str">
        <f t="shared" si="11"/>
        <v xml:space="preserve"> </v>
      </c>
    </row>
    <row r="108" spans="1:5" hidden="1" x14ac:dyDescent="0.25">
      <c r="A108" s="44" t="s">
        <v>79</v>
      </c>
      <c r="B108" s="42" t="s">
        <v>119</v>
      </c>
      <c r="C108" s="45">
        <v>0</v>
      </c>
      <c r="D108" s="45">
        <v>0</v>
      </c>
      <c r="E108" s="46" t="str">
        <f t="shared" si="11"/>
        <v xml:space="preserve"> </v>
      </c>
    </row>
    <row r="109" spans="1:5" x14ac:dyDescent="0.25">
      <c r="A109" s="41" t="s">
        <v>190</v>
      </c>
      <c r="B109" s="42" t="s">
        <v>120</v>
      </c>
      <c r="C109" s="40">
        <f>C110+C111</f>
        <v>137386.70000000001</v>
      </c>
      <c r="D109" s="40">
        <f>D110+D111</f>
        <v>111565.5</v>
      </c>
      <c r="E109" s="43">
        <f t="shared" si="11"/>
        <v>81.205458752557561</v>
      </c>
    </row>
    <row r="110" spans="1:5" x14ac:dyDescent="0.25">
      <c r="A110" s="44" t="s">
        <v>191</v>
      </c>
      <c r="B110" s="42" t="s">
        <v>121</v>
      </c>
      <c r="C110" s="45">
        <v>120650.8</v>
      </c>
      <c r="D110" s="45">
        <v>97133.1</v>
      </c>
      <c r="E110" s="46">
        <f t="shared" si="11"/>
        <v>80.507630285087217</v>
      </c>
    </row>
    <row r="111" spans="1:5" x14ac:dyDescent="0.25">
      <c r="A111" s="44" t="s">
        <v>80</v>
      </c>
      <c r="B111" s="42" t="s">
        <v>122</v>
      </c>
      <c r="C111" s="45">
        <v>16735.900000000001</v>
      </c>
      <c r="D111" s="45">
        <v>14432.4</v>
      </c>
      <c r="E111" s="46">
        <f t="shared" si="11"/>
        <v>86.236174929343505</v>
      </c>
    </row>
    <row r="112" spans="1:5" x14ac:dyDescent="0.25">
      <c r="A112" s="39" t="s">
        <v>81</v>
      </c>
      <c r="B112" s="48" t="s">
        <v>123</v>
      </c>
      <c r="C112" s="40">
        <f>C67+C76+C79+C84+C90+C97+C100+C105+C109+C107+C88</f>
        <v>1324666.8999999999</v>
      </c>
      <c r="D112" s="40">
        <f>D67+D76+D79+D84+D90+D97+D100+D105+D109+D107+D88</f>
        <v>1043995.7999999999</v>
      </c>
      <c r="E112" s="43">
        <f t="shared" si="11"/>
        <v>78.811948875600351</v>
      </c>
    </row>
    <row r="113" spans="1:5" x14ac:dyDescent="0.3">
      <c r="A113" s="49" t="s">
        <v>82</v>
      </c>
      <c r="B113" s="50"/>
      <c r="C113" s="51">
        <f>C65-C112</f>
        <v>-13205.59999999986</v>
      </c>
      <c r="D113" s="51">
        <f>D65-D112</f>
        <v>19223.300000000163</v>
      </c>
      <c r="E113" s="43"/>
    </row>
    <row r="116" spans="1:5" x14ac:dyDescent="0.3">
      <c r="A116" s="37" t="s">
        <v>141</v>
      </c>
      <c r="C116" s="56" t="s">
        <v>233</v>
      </c>
    </row>
    <row r="119" spans="1:5" x14ac:dyDescent="0.3">
      <c r="C119" s="6">
        <f>C65-C112</f>
        <v>-13205.59999999986</v>
      </c>
      <c r="D119" s="6">
        <f>D65-D112</f>
        <v>19223.300000000163</v>
      </c>
    </row>
  </sheetData>
  <mergeCells count="2">
    <mergeCell ref="A1:E1"/>
    <mergeCell ref="A66:E66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2021-10-19T08:27:18Z</cp:lastPrinted>
  <dcterms:created xsi:type="dcterms:W3CDTF">2018-02-13T00:40:04Z</dcterms:created>
  <dcterms:modified xsi:type="dcterms:W3CDTF">2021-10-19T08:27:19Z</dcterms:modified>
</cp:coreProperties>
</file>